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сентябрь" sheetId="1" r:id="rId1"/>
  </sheets>
  <definedNames>
    <definedName name="_xlnm.Print_Titles" localSheetId="0">'сентябрь'!$A:$B</definedName>
    <definedName name="_xlnm.Print_Area" localSheetId="0">'сентябрь'!$A$1:$CU$25</definedName>
  </definedNames>
  <calcPr fullCalcOnLoad="1"/>
</workbook>
</file>

<file path=xl/sharedStrings.xml><?xml version="1.0" encoding="utf-8"?>
<sst xmlns="http://schemas.openxmlformats.org/spreadsheetml/2006/main" count="202" uniqueCount="62">
  <si>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</si>
  <si>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</si>
  <si>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</si>
  <si>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</si>
  <si>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</si>
  <si>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</si>
  <si>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</si>
  <si>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</si>
  <si>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</si>
  <si>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</si>
  <si>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</si>
  <si>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</si>
  <si>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</si>
  <si>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</si>
  <si>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</si>
  <si>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</si>
  <si>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</si>
  <si>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</si>
  <si>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</si>
  <si>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</si>
  <si>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</si>
  <si>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</si>
  <si>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Муниципальные ценные бумаги  муниципального района "Сосногорск"</t>
  </si>
  <si>
    <t>25.06.2019</t>
  </si>
  <si>
    <t>31.12.2021</t>
  </si>
  <si>
    <t xml:space="preserve"> </t>
  </si>
  <si>
    <t>27.12.2022</t>
  </si>
  <si>
    <t>18.05.2020</t>
  </si>
  <si>
    <t>Задолженность на 01.01.2021 г.</t>
  </si>
  <si>
    <t>Погашено в январе 2021 года</t>
  </si>
  <si>
    <t>Осуществлено заимствований в  январе 2021 года</t>
  </si>
  <si>
    <t>Задолженность на  01 февраля 2021 года</t>
  </si>
  <si>
    <t>Погашено в феврале 2021 года</t>
  </si>
  <si>
    <t>Осуществлено заимствований в  феврале 2021 года</t>
  </si>
  <si>
    <t>Задолженность на  01 марта 2021 года</t>
  </si>
  <si>
    <t>Погашено в марте 2021 года</t>
  </si>
  <si>
    <t>Осуществлено заимствований в  марте 2021 года</t>
  </si>
  <si>
    <t>Задолженность на  01 апреля 2021 года</t>
  </si>
  <si>
    <t>Погашено в апреле 2021 года</t>
  </si>
  <si>
    <t>Осуществлено заимствований в  апреле 2021 года</t>
  </si>
  <si>
    <t>Задолженность на  01 мая 2021 года</t>
  </si>
  <si>
    <t>16.04.2021
26.04.2021</t>
  </si>
  <si>
    <t>48 000,00
1 534,25</t>
  </si>
  <si>
    <t>Погашено в мае 2021 года</t>
  </si>
  <si>
    <t>Осуществлено заимствований в мае 2021 года</t>
  </si>
  <si>
    <t>Задолженность на  01 июня 2021 года</t>
  </si>
  <si>
    <t>Погашено в июне 2021 года</t>
  </si>
  <si>
    <t>Осуществлено заимствований в июне 2021 года</t>
  </si>
  <si>
    <t>Задолженность на  01 июля 2021 года</t>
  </si>
  <si>
    <t>Погашено в июле 2021 года</t>
  </si>
  <si>
    <t>Осуществлено заимствований в июле 2021 года</t>
  </si>
  <si>
    <t>Задолженность на  01 августа 2021 года</t>
  </si>
  <si>
    <t>Акционерное общество "Северный народный банк"</t>
  </si>
  <si>
    <t>Погашено в августе 2021 года</t>
  </si>
  <si>
    <t>Осуществлено заимствований в августе 2021 года</t>
  </si>
  <si>
    <t>Задолженность на  01 сентября 2021 года</t>
  </si>
  <si>
    <t>Муниципальная  долговая книга  муниципального района "Сосногорск" по состоянию на 01.10.2021 года</t>
  </si>
  <si>
    <t>Погашено в сентябре 2021 года</t>
  </si>
  <si>
    <t>Осуществлено заимствований в сентябре 2021 года</t>
  </si>
  <si>
    <t>Задолженность на  01 октября 2021 года</t>
  </si>
  <si>
    <t>Исполняющий обязанности начальника Финансового управления
администрации муниципального района "Сосногорск"</t>
  </si>
  <si>
    <t>О.В. Савина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</si>
</sst>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1" fontId="1" fillId="0" borderId="18" xfId="58" applyFont="1" applyFill="1" applyBorder="1" applyAlignment="1">
      <alignment horizontal="center" vertical="center"/>
    </xf>
    <xf numFmtId="171" fontId="1" fillId="0" borderId="19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11"/>
  <sheetViews>
    <sheetView showZeros="0" tabSelected="1" view="pageBreakPreview" zoomScale="90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25" sqref="J25"/>
    </sheetView>
  </sheetViews>
  <sheetFormatPr defaultColWidth="9.00390625" defaultRowHeight="12.75"/>
  <cols>
    <col min="1" max="1" width="0.12890625" style="0" hidden="1" customWidth="1"/>
    <col min="2" max="2" width="24.25390625" style="0" customWidth="1"/>
    <col min="3" max="3" width="13.375" style="0" customWidth="1"/>
    <col min="4" max="4" width="14.75390625" style="0" customWidth="1"/>
    <col min="5" max="5" width="11.375" style="0" customWidth="1"/>
    <col min="6" max="6" width="11.75390625" style="0" customWidth="1"/>
    <col min="7" max="7" width="14.375" style="0" customWidth="1"/>
    <col min="9" max="9" width="12.875" style="0" customWidth="1"/>
    <col min="10" max="10" width="11.75390625" style="0" customWidth="1"/>
    <col min="11" max="11" width="12.25390625" style="0" customWidth="1"/>
    <col min="12" max="12" width="10.75390625" style="0" customWidth="1"/>
    <col min="13" max="13" width="10.875" style="0" customWidth="1"/>
    <col min="14" max="14" width="11.00390625" style="0" customWidth="1"/>
    <col min="15" max="16" width="10.125" style="0" customWidth="1"/>
    <col min="17" max="17" width="14.125" style="0" customWidth="1"/>
    <col min="19" max="19" width="13.875" style="0" customWidth="1"/>
    <col min="20" max="20" width="11.875" style="0" customWidth="1"/>
    <col min="21" max="21" width="12.25390625" style="0" customWidth="1"/>
    <col min="22" max="22" width="12.125" style="0" customWidth="1"/>
    <col min="23" max="23" width="10.875" style="0" customWidth="1"/>
    <col min="24" max="24" width="11.00390625" style="0" customWidth="1"/>
    <col min="25" max="25" width="7.75390625" style="0" customWidth="1"/>
    <col min="26" max="26" width="8.75390625" style="0" customWidth="1"/>
    <col min="27" max="27" width="14.125" style="0" customWidth="1"/>
    <col min="29" max="29" width="13.875" style="0" customWidth="1"/>
    <col min="30" max="30" width="11.875" style="0" customWidth="1"/>
    <col min="31" max="31" width="12.25390625" style="0" customWidth="1"/>
    <col min="32" max="32" width="12.125" style="0" customWidth="1"/>
    <col min="33" max="33" width="10.875" style="0" customWidth="1"/>
    <col min="34" max="34" width="11.00390625" style="0" customWidth="1"/>
    <col min="35" max="35" width="7.625" style="0" customWidth="1"/>
    <col min="36" max="36" width="8.125" style="0" customWidth="1"/>
    <col min="37" max="37" width="14.125" style="0" customWidth="1"/>
    <col min="39" max="39" width="13.875" style="0" customWidth="1"/>
    <col min="40" max="40" width="11.875" style="0" customWidth="1"/>
    <col min="41" max="41" width="12.25390625" style="0" customWidth="1"/>
    <col min="42" max="42" width="12.125" style="0" customWidth="1"/>
    <col min="43" max="43" width="10.875" style="0" customWidth="1"/>
    <col min="44" max="44" width="11.00390625" style="0" customWidth="1"/>
    <col min="45" max="45" width="13.625" style="0" customWidth="1"/>
    <col min="46" max="46" width="13.00390625" style="0" customWidth="1"/>
    <col min="47" max="47" width="14.125" style="0" customWidth="1"/>
    <col min="49" max="49" width="13.875" style="0" customWidth="1"/>
    <col min="50" max="50" width="11.875" style="0" customWidth="1"/>
    <col min="51" max="51" width="12.25390625" style="0" customWidth="1"/>
    <col min="52" max="52" width="12.125" style="0" customWidth="1"/>
    <col min="53" max="53" width="10.875" style="0" customWidth="1"/>
    <col min="54" max="54" width="11.00390625" style="0" customWidth="1"/>
    <col min="55" max="55" width="13.625" style="0" customWidth="1"/>
    <col min="56" max="56" width="13.00390625" style="0" customWidth="1"/>
    <col min="57" max="57" width="14.125" style="0" customWidth="1"/>
    <col min="59" max="59" width="13.875" style="0" customWidth="1"/>
    <col min="60" max="60" width="11.875" style="0" customWidth="1"/>
    <col min="61" max="61" width="12.25390625" style="0" customWidth="1"/>
    <col min="62" max="62" width="12.125" style="0" customWidth="1"/>
    <col min="63" max="63" width="10.875" style="0" customWidth="1"/>
    <col min="64" max="64" width="11.00390625" style="0" customWidth="1"/>
    <col min="65" max="65" width="13.625" style="0" customWidth="1"/>
    <col min="66" max="66" width="13.00390625" style="0" customWidth="1"/>
    <col min="67" max="67" width="14.125" style="0" customWidth="1"/>
    <col min="69" max="69" width="13.875" style="0" customWidth="1"/>
    <col min="70" max="70" width="11.875" style="0" customWidth="1"/>
    <col min="71" max="71" width="12.25390625" style="0" customWidth="1"/>
    <col min="72" max="72" width="12.125" style="0" customWidth="1"/>
    <col min="73" max="73" width="10.875" style="0" customWidth="1"/>
    <col min="74" max="74" width="11.00390625" style="0" customWidth="1"/>
    <col min="75" max="75" width="13.625" style="0" customWidth="1"/>
    <col min="76" max="76" width="13.00390625" style="0" customWidth="1"/>
    <col min="77" max="77" width="14.125" style="0" customWidth="1"/>
    <col min="79" max="79" width="13.875" style="0" customWidth="1"/>
    <col min="80" max="80" width="11.875" style="0" customWidth="1"/>
    <col min="81" max="81" width="12.25390625" style="0" customWidth="1"/>
    <col min="82" max="82" width="12.125" style="0" customWidth="1"/>
    <col min="83" max="83" width="10.875" style="0" customWidth="1"/>
    <col min="84" max="84" width="11.00390625" style="0" customWidth="1"/>
    <col min="85" max="85" width="13.625" style="0" customWidth="1"/>
    <col min="86" max="86" width="13.00390625" style="0" customWidth="1"/>
    <col min="87" max="87" width="14.125" style="0" customWidth="1"/>
    <col min="89" max="89" width="13.875" style="0" customWidth="1"/>
    <col min="90" max="90" width="11.875" style="0" customWidth="1"/>
    <col min="91" max="91" width="12.25390625" style="0" customWidth="1"/>
    <col min="92" max="92" width="12.125" style="0" customWidth="1"/>
    <col min="93" max="93" width="10.875" style="0" customWidth="1"/>
    <col min="94" max="94" width="11.00390625" style="0" customWidth="1"/>
    <col min="95" max="95" width="13.625" style="0" customWidth="1"/>
    <col min="96" max="96" width="13.00390625" style="0" customWidth="1"/>
    <col min="97" max="97" width="14.125" style="0" customWidth="1"/>
    <col min="99" max="99" width="13.875" style="0" customWidth="1"/>
    <col min="100" max="100" width="11.00390625" style="0" bestFit="1" customWidth="1"/>
  </cols>
  <sheetData>
    <row r="1" spans="3:99" ht="18.75">
      <c r="C1" s="11" t="s">
        <v>56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</row>
    <row r="2" spans="1:9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</row>
    <row r="3" spans="1:99" s="52" customFormat="1" ht="40.5" customHeight="1">
      <c r="A3" s="120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6" t="s">
        <v>2</v>
      </c>
      <c r="G3" s="109" t="s">
        <v>28</v>
      </c>
      <c r="H3" s="110"/>
      <c r="I3" s="111"/>
      <c r="J3" s="104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4" t="s">
        <v>32</v>
      </c>
      <c r="U3" s="105"/>
      <c r="V3" s="105"/>
      <c r="W3" s="105"/>
      <c r="X3" s="106"/>
      <c r="Y3" s="107" t="s">
        <v>33</v>
      </c>
      <c r="Z3" s="108"/>
      <c r="AA3" s="109" t="s">
        <v>34</v>
      </c>
      <c r="AB3" s="110"/>
      <c r="AC3" s="111"/>
      <c r="AD3" s="104" t="s">
        <v>35</v>
      </c>
      <c r="AE3" s="105"/>
      <c r="AF3" s="105"/>
      <c r="AG3" s="105"/>
      <c r="AH3" s="106"/>
      <c r="AI3" s="107" t="s">
        <v>36</v>
      </c>
      <c r="AJ3" s="108"/>
      <c r="AK3" s="109" t="s">
        <v>37</v>
      </c>
      <c r="AL3" s="110"/>
      <c r="AM3" s="111"/>
      <c r="AN3" s="104" t="s">
        <v>38</v>
      </c>
      <c r="AO3" s="105"/>
      <c r="AP3" s="105"/>
      <c r="AQ3" s="105"/>
      <c r="AR3" s="106"/>
      <c r="AS3" s="107" t="s">
        <v>39</v>
      </c>
      <c r="AT3" s="108"/>
      <c r="AU3" s="109" t="s">
        <v>40</v>
      </c>
      <c r="AV3" s="110"/>
      <c r="AW3" s="111"/>
      <c r="AX3" s="104" t="s">
        <v>43</v>
      </c>
      <c r="AY3" s="105"/>
      <c r="AZ3" s="105"/>
      <c r="BA3" s="105"/>
      <c r="BB3" s="106"/>
      <c r="BC3" s="107" t="s">
        <v>44</v>
      </c>
      <c r="BD3" s="108"/>
      <c r="BE3" s="109" t="s">
        <v>45</v>
      </c>
      <c r="BF3" s="110"/>
      <c r="BG3" s="111"/>
      <c r="BH3" s="104" t="s">
        <v>46</v>
      </c>
      <c r="BI3" s="105"/>
      <c r="BJ3" s="105"/>
      <c r="BK3" s="105"/>
      <c r="BL3" s="106"/>
      <c r="BM3" s="107" t="s">
        <v>47</v>
      </c>
      <c r="BN3" s="108"/>
      <c r="BO3" s="109" t="s">
        <v>48</v>
      </c>
      <c r="BP3" s="110"/>
      <c r="BQ3" s="111"/>
      <c r="BR3" s="104" t="s">
        <v>49</v>
      </c>
      <c r="BS3" s="105"/>
      <c r="BT3" s="105"/>
      <c r="BU3" s="105"/>
      <c r="BV3" s="106"/>
      <c r="BW3" s="107" t="s">
        <v>50</v>
      </c>
      <c r="BX3" s="108"/>
      <c r="BY3" s="109" t="s">
        <v>51</v>
      </c>
      <c r="BZ3" s="110"/>
      <c r="CA3" s="111"/>
      <c r="CB3" s="104" t="s">
        <v>53</v>
      </c>
      <c r="CC3" s="105"/>
      <c r="CD3" s="105"/>
      <c r="CE3" s="105"/>
      <c r="CF3" s="106"/>
      <c r="CG3" s="107" t="s">
        <v>54</v>
      </c>
      <c r="CH3" s="108"/>
      <c r="CI3" s="109" t="s">
        <v>55</v>
      </c>
      <c r="CJ3" s="110"/>
      <c r="CK3" s="111"/>
      <c r="CL3" s="104" t="s">
        <v>57</v>
      </c>
      <c r="CM3" s="105"/>
      <c r="CN3" s="105"/>
      <c r="CO3" s="105"/>
      <c r="CP3" s="106"/>
      <c r="CQ3" s="107" t="s">
        <v>58</v>
      </c>
      <c r="CR3" s="108"/>
      <c r="CS3" s="109" t="s">
        <v>59</v>
      </c>
      <c r="CT3" s="110"/>
      <c r="CU3" s="111"/>
    </row>
    <row r="4" spans="1:99" s="52" customFormat="1" ht="25.5" customHeight="1">
      <c r="A4" s="121"/>
      <c r="B4" s="122"/>
      <c r="C4" s="123"/>
      <c r="D4" s="124"/>
      <c r="E4" s="124"/>
      <c r="F4" s="127"/>
      <c r="G4" s="67" t="s">
        <v>3</v>
      </c>
      <c r="H4" s="67" t="s">
        <v>4</v>
      </c>
      <c r="I4" s="118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112" t="s">
        <v>3</v>
      </c>
      <c r="U4" s="112"/>
      <c r="V4" s="112" t="s">
        <v>4</v>
      </c>
      <c r="W4" s="112"/>
      <c r="X4" s="113" t="s">
        <v>5</v>
      </c>
      <c r="Y4" s="112" t="s">
        <v>3</v>
      </c>
      <c r="Z4" s="112"/>
      <c r="AA4" s="68" t="s">
        <v>3</v>
      </c>
      <c r="AB4" s="68" t="s">
        <v>4</v>
      </c>
      <c r="AC4" s="115" t="s">
        <v>5</v>
      </c>
      <c r="AD4" s="112" t="s">
        <v>3</v>
      </c>
      <c r="AE4" s="112"/>
      <c r="AF4" s="112" t="s">
        <v>4</v>
      </c>
      <c r="AG4" s="112"/>
      <c r="AH4" s="113" t="s">
        <v>5</v>
      </c>
      <c r="AI4" s="112" t="s">
        <v>3</v>
      </c>
      <c r="AJ4" s="112"/>
      <c r="AK4" s="68" t="s">
        <v>3</v>
      </c>
      <c r="AL4" s="68" t="s">
        <v>4</v>
      </c>
      <c r="AM4" s="115" t="s">
        <v>5</v>
      </c>
      <c r="AN4" s="112" t="s">
        <v>3</v>
      </c>
      <c r="AO4" s="112"/>
      <c r="AP4" s="112" t="s">
        <v>4</v>
      </c>
      <c r="AQ4" s="112"/>
      <c r="AR4" s="113" t="s">
        <v>5</v>
      </c>
      <c r="AS4" s="112" t="s">
        <v>3</v>
      </c>
      <c r="AT4" s="112"/>
      <c r="AU4" s="68" t="s">
        <v>3</v>
      </c>
      <c r="AV4" s="68" t="s">
        <v>4</v>
      </c>
      <c r="AW4" s="115" t="s">
        <v>5</v>
      </c>
      <c r="AX4" s="112" t="s">
        <v>3</v>
      </c>
      <c r="AY4" s="112"/>
      <c r="AZ4" s="112" t="s">
        <v>4</v>
      </c>
      <c r="BA4" s="112"/>
      <c r="BB4" s="113" t="s">
        <v>5</v>
      </c>
      <c r="BC4" s="112" t="s">
        <v>3</v>
      </c>
      <c r="BD4" s="112"/>
      <c r="BE4" s="68" t="s">
        <v>3</v>
      </c>
      <c r="BF4" s="68" t="s">
        <v>4</v>
      </c>
      <c r="BG4" s="115" t="s">
        <v>5</v>
      </c>
      <c r="BH4" s="112" t="s">
        <v>3</v>
      </c>
      <c r="BI4" s="112"/>
      <c r="BJ4" s="112" t="s">
        <v>4</v>
      </c>
      <c r="BK4" s="112"/>
      <c r="BL4" s="113" t="s">
        <v>5</v>
      </c>
      <c r="BM4" s="112" t="s">
        <v>3</v>
      </c>
      <c r="BN4" s="112"/>
      <c r="BO4" s="68" t="s">
        <v>3</v>
      </c>
      <c r="BP4" s="68" t="s">
        <v>4</v>
      </c>
      <c r="BQ4" s="115" t="s">
        <v>5</v>
      </c>
      <c r="BR4" s="112" t="s">
        <v>3</v>
      </c>
      <c r="BS4" s="112"/>
      <c r="BT4" s="112" t="s">
        <v>4</v>
      </c>
      <c r="BU4" s="112"/>
      <c r="BV4" s="113" t="s">
        <v>5</v>
      </c>
      <c r="BW4" s="112" t="s">
        <v>3</v>
      </c>
      <c r="BX4" s="112"/>
      <c r="BY4" s="68" t="s">
        <v>3</v>
      </c>
      <c r="BZ4" s="68" t="s">
        <v>4</v>
      </c>
      <c r="CA4" s="115" t="s">
        <v>5</v>
      </c>
      <c r="CB4" s="112" t="s">
        <v>3</v>
      </c>
      <c r="CC4" s="112"/>
      <c r="CD4" s="112" t="s">
        <v>4</v>
      </c>
      <c r="CE4" s="112"/>
      <c r="CF4" s="113" t="s">
        <v>5</v>
      </c>
      <c r="CG4" s="112" t="s">
        <v>3</v>
      </c>
      <c r="CH4" s="112"/>
      <c r="CI4" s="68" t="s">
        <v>3</v>
      </c>
      <c r="CJ4" s="68" t="s">
        <v>4</v>
      </c>
      <c r="CK4" s="115" t="s">
        <v>5</v>
      </c>
      <c r="CL4" s="112" t="s">
        <v>3</v>
      </c>
      <c r="CM4" s="112"/>
      <c r="CN4" s="112" t="s">
        <v>4</v>
      </c>
      <c r="CO4" s="112"/>
      <c r="CP4" s="113" t="s">
        <v>5</v>
      </c>
      <c r="CQ4" s="112" t="s">
        <v>3</v>
      </c>
      <c r="CR4" s="112"/>
      <c r="CS4" s="68" t="s">
        <v>3</v>
      </c>
      <c r="CT4" s="68" t="s">
        <v>4</v>
      </c>
      <c r="CU4" s="115" t="s">
        <v>5</v>
      </c>
    </row>
    <row r="5" spans="1:99" s="52" customFormat="1" ht="12.75">
      <c r="A5" s="121"/>
      <c r="B5" s="122"/>
      <c r="C5" s="123"/>
      <c r="D5" s="125"/>
      <c r="E5" s="125"/>
      <c r="F5" s="127"/>
      <c r="G5" s="69" t="s">
        <v>6</v>
      </c>
      <c r="H5" s="69" t="s">
        <v>6</v>
      </c>
      <c r="I5" s="119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0" t="s">
        <v>8</v>
      </c>
      <c r="U5" s="71" t="s">
        <v>6</v>
      </c>
      <c r="V5" s="70" t="s">
        <v>8</v>
      </c>
      <c r="W5" s="71" t="s">
        <v>6</v>
      </c>
      <c r="X5" s="114"/>
      <c r="Y5" s="72" t="s">
        <v>8</v>
      </c>
      <c r="Z5" s="72" t="s">
        <v>6</v>
      </c>
      <c r="AA5" s="71" t="s">
        <v>6</v>
      </c>
      <c r="AB5" s="71" t="s">
        <v>6</v>
      </c>
      <c r="AC5" s="116"/>
      <c r="AD5" s="70" t="s">
        <v>8</v>
      </c>
      <c r="AE5" s="71" t="s">
        <v>6</v>
      </c>
      <c r="AF5" s="70" t="s">
        <v>8</v>
      </c>
      <c r="AG5" s="71" t="s">
        <v>6</v>
      </c>
      <c r="AH5" s="114"/>
      <c r="AI5" s="72" t="s">
        <v>8</v>
      </c>
      <c r="AJ5" s="72" t="s">
        <v>6</v>
      </c>
      <c r="AK5" s="71" t="s">
        <v>6</v>
      </c>
      <c r="AL5" s="71" t="s">
        <v>6</v>
      </c>
      <c r="AM5" s="116"/>
      <c r="AN5" s="70" t="s">
        <v>8</v>
      </c>
      <c r="AO5" s="71" t="s">
        <v>6</v>
      </c>
      <c r="AP5" s="70" t="s">
        <v>8</v>
      </c>
      <c r="AQ5" s="71" t="s">
        <v>6</v>
      </c>
      <c r="AR5" s="114"/>
      <c r="AS5" s="72" t="s">
        <v>8</v>
      </c>
      <c r="AT5" s="72" t="s">
        <v>6</v>
      </c>
      <c r="AU5" s="71" t="s">
        <v>6</v>
      </c>
      <c r="AV5" s="71" t="s">
        <v>6</v>
      </c>
      <c r="AW5" s="116"/>
      <c r="AX5" s="70" t="s">
        <v>8</v>
      </c>
      <c r="AY5" s="71" t="s">
        <v>6</v>
      </c>
      <c r="AZ5" s="70" t="s">
        <v>8</v>
      </c>
      <c r="BA5" s="71" t="s">
        <v>6</v>
      </c>
      <c r="BB5" s="114"/>
      <c r="BC5" s="72" t="s">
        <v>8</v>
      </c>
      <c r="BD5" s="72" t="s">
        <v>6</v>
      </c>
      <c r="BE5" s="71" t="s">
        <v>6</v>
      </c>
      <c r="BF5" s="71" t="s">
        <v>6</v>
      </c>
      <c r="BG5" s="116"/>
      <c r="BH5" s="70" t="s">
        <v>8</v>
      </c>
      <c r="BI5" s="71" t="s">
        <v>6</v>
      </c>
      <c r="BJ5" s="70" t="s">
        <v>8</v>
      </c>
      <c r="BK5" s="71" t="s">
        <v>6</v>
      </c>
      <c r="BL5" s="114"/>
      <c r="BM5" s="72" t="s">
        <v>8</v>
      </c>
      <c r="BN5" s="72" t="s">
        <v>6</v>
      </c>
      <c r="BO5" s="71" t="s">
        <v>6</v>
      </c>
      <c r="BP5" s="71" t="s">
        <v>6</v>
      </c>
      <c r="BQ5" s="116"/>
      <c r="BR5" s="70" t="s">
        <v>8</v>
      </c>
      <c r="BS5" s="71" t="s">
        <v>6</v>
      </c>
      <c r="BT5" s="70" t="s">
        <v>8</v>
      </c>
      <c r="BU5" s="71" t="s">
        <v>6</v>
      </c>
      <c r="BV5" s="114"/>
      <c r="BW5" s="72" t="s">
        <v>8</v>
      </c>
      <c r="BX5" s="72" t="s">
        <v>6</v>
      </c>
      <c r="BY5" s="71" t="s">
        <v>6</v>
      </c>
      <c r="BZ5" s="71" t="s">
        <v>6</v>
      </c>
      <c r="CA5" s="116"/>
      <c r="CB5" s="70" t="s">
        <v>8</v>
      </c>
      <c r="CC5" s="71" t="s">
        <v>6</v>
      </c>
      <c r="CD5" s="70" t="s">
        <v>8</v>
      </c>
      <c r="CE5" s="71" t="s">
        <v>6</v>
      </c>
      <c r="CF5" s="114"/>
      <c r="CG5" s="72" t="s">
        <v>8</v>
      </c>
      <c r="CH5" s="72" t="s">
        <v>6</v>
      </c>
      <c r="CI5" s="71" t="s">
        <v>6</v>
      </c>
      <c r="CJ5" s="71" t="s">
        <v>6</v>
      </c>
      <c r="CK5" s="116"/>
      <c r="CL5" s="70" t="s">
        <v>8</v>
      </c>
      <c r="CM5" s="71" t="s">
        <v>6</v>
      </c>
      <c r="CN5" s="70" t="s">
        <v>8</v>
      </c>
      <c r="CO5" s="71" t="s">
        <v>6</v>
      </c>
      <c r="CP5" s="114"/>
      <c r="CQ5" s="72" t="s">
        <v>8</v>
      </c>
      <c r="CR5" s="72" t="s">
        <v>6</v>
      </c>
      <c r="CS5" s="71" t="s">
        <v>6</v>
      </c>
      <c r="CT5" s="71" t="s">
        <v>6</v>
      </c>
      <c r="CU5" s="116"/>
    </row>
    <row r="6" spans="1:9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</row>
    <row r="7" spans="1:9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</row>
    <row r="8" spans="1:9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</row>
    <row r="9" spans="1:9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  <c r="CB9" s="63"/>
      <c r="CC9" s="61"/>
      <c r="CD9" s="63"/>
      <c r="CE9" s="64"/>
      <c r="CF9" s="64">
        <f>CC9+CE9</f>
        <v>0</v>
      </c>
      <c r="CG9" s="65"/>
      <c r="CH9" s="65"/>
      <c r="CI9" s="23"/>
      <c r="CJ9" s="66"/>
      <c r="CK9" s="61">
        <f>CI9</f>
        <v>0</v>
      </c>
      <c r="CL9" s="63"/>
      <c r="CM9" s="61"/>
      <c r="CN9" s="63"/>
      <c r="CO9" s="64"/>
      <c r="CP9" s="64">
        <f>CM9+CO9</f>
        <v>0</v>
      </c>
      <c r="CQ9" s="65"/>
      <c r="CR9" s="65"/>
      <c r="CS9" s="23"/>
      <c r="CT9" s="66"/>
      <c r="CU9" s="61">
        <f>CS9</f>
        <v>0</v>
      </c>
    </row>
    <row r="10" spans="1:9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  <c r="CB10" s="27"/>
      <c r="CC10" s="27">
        <f>CC9</f>
        <v>0</v>
      </c>
      <c r="CD10" s="27"/>
      <c r="CE10" s="27"/>
      <c r="CF10" s="27">
        <f>CC10+CE10</f>
        <v>0</v>
      </c>
      <c r="CG10" s="27"/>
      <c r="CH10" s="27"/>
      <c r="CI10" s="27">
        <f>+CI9</f>
        <v>0</v>
      </c>
      <c r="CJ10" s="27"/>
      <c r="CK10" s="27"/>
      <c r="CL10" s="27"/>
      <c r="CM10" s="27">
        <f>CM9</f>
        <v>0</v>
      </c>
      <c r="CN10" s="27"/>
      <c r="CO10" s="27"/>
      <c r="CP10" s="27">
        <f>CM10+CO10</f>
        <v>0</v>
      </c>
      <c r="CQ10" s="27"/>
      <c r="CR10" s="27"/>
      <c r="CS10" s="27">
        <f>+CS9</f>
        <v>0</v>
      </c>
      <c r="CT10" s="27"/>
      <c r="CU10" s="27"/>
    </row>
    <row r="11" spans="1:9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  <c r="CB11" s="76"/>
      <c r="CC11" s="76"/>
      <c r="CD11" s="79"/>
      <c r="CE11" s="80"/>
      <c r="CF11" s="80"/>
      <c r="CG11" s="76"/>
      <c r="CH11" s="76"/>
      <c r="CI11" s="80"/>
      <c r="CJ11" s="76"/>
      <c r="CK11" s="80"/>
      <c r="CL11" s="76"/>
      <c r="CM11" s="76"/>
      <c r="CN11" s="79"/>
      <c r="CO11" s="80"/>
      <c r="CP11" s="80"/>
      <c r="CQ11" s="76"/>
      <c r="CR11" s="76"/>
      <c r="CS11" s="80"/>
      <c r="CT11" s="76"/>
      <c r="CU11" s="80"/>
    </row>
    <row r="12" spans="1:99" s="77" customFormat="1" ht="42.75" customHeight="1" hidden="1">
      <c r="A12" s="81"/>
      <c r="B12" s="91"/>
      <c r="C12" s="85"/>
      <c r="D12" s="83"/>
      <c r="E12" s="84"/>
      <c r="F12" s="85"/>
      <c r="G12" s="86"/>
      <c r="H12" s="86"/>
      <c r="I12" s="86"/>
      <c r="J12" s="87"/>
      <c r="K12" s="87"/>
      <c r="L12" s="88"/>
      <c r="M12" s="89"/>
      <c r="N12" s="89"/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/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/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/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/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/>
      <c r="BM12" s="87"/>
      <c r="BN12" s="87"/>
      <c r="BO12" s="89">
        <f>BE12+BN12-BI12</f>
        <v>0</v>
      </c>
      <c r="BP12" s="87"/>
      <c r="BQ12" s="89">
        <f>BO12</f>
        <v>0</v>
      </c>
      <c r="BR12" s="87"/>
      <c r="BS12" s="87"/>
      <c r="BT12" s="88"/>
      <c r="BU12" s="89"/>
      <c r="BV12" s="89"/>
      <c r="BW12" s="87"/>
      <c r="BX12" s="87"/>
      <c r="BY12" s="89">
        <f>BO12+BX12-BS12</f>
        <v>0</v>
      </c>
      <c r="BZ12" s="87"/>
      <c r="CA12" s="89">
        <f>BY12</f>
        <v>0</v>
      </c>
      <c r="CB12" s="87"/>
      <c r="CC12" s="87"/>
      <c r="CD12" s="88"/>
      <c r="CE12" s="89"/>
      <c r="CF12" s="89"/>
      <c r="CG12" s="87"/>
      <c r="CH12" s="87"/>
      <c r="CI12" s="89">
        <f>BY12+CH12-CC12</f>
        <v>0</v>
      </c>
      <c r="CJ12" s="87"/>
      <c r="CK12" s="89">
        <f>CI12</f>
        <v>0</v>
      </c>
      <c r="CL12" s="87"/>
      <c r="CM12" s="87"/>
      <c r="CN12" s="88"/>
      <c r="CO12" s="89"/>
      <c r="CP12" s="89"/>
      <c r="CQ12" s="87"/>
      <c r="CR12" s="87"/>
      <c r="CS12" s="89">
        <f>CI12+CR12-CM12</f>
        <v>0</v>
      </c>
      <c r="CT12" s="87"/>
      <c r="CU12" s="89">
        <f>CS12</f>
        <v>0</v>
      </c>
    </row>
    <row r="13" spans="1:99" s="77" customFormat="1" ht="30" customHeight="1" hidden="1">
      <c r="A13" s="81"/>
      <c r="B13" s="82"/>
      <c r="C13" s="85"/>
      <c r="D13" s="83"/>
      <c r="E13" s="84"/>
      <c r="F13" s="85"/>
      <c r="G13" s="86"/>
      <c r="H13" s="86"/>
      <c r="I13" s="86"/>
      <c r="J13" s="87"/>
      <c r="K13" s="87"/>
      <c r="L13" s="88"/>
      <c r="M13" s="89"/>
      <c r="N13" s="89"/>
      <c r="O13" s="87"/>
      <c r="P13" s="87"/>
      <c r="Q13" s="89">
        <f>G13+P13-K13</f>
        <v>0</v>
      </c>
      <c r="R13" s="87"/>
      <c r="S13" s="89">
        <f>Q13</f>
        <v>0</v>
      </c>
      <c r="T13" s="87"/>
      <c r="U13" s="87"/>
      <c r="V13" s="88"/>
      <c r="W13" s="89"/>
      <c r="X13" s="89"/>
      <c r="Y13" s="87"/>
      <c r="Z13" s="87"/>
      <c r="AA13" s="89">
        <f>Q13+Z13-U13</f>
        <v>0</v>
      </c>
      <c r="AB13" s="87"/>
      <c r="AC13" s="89">
        <f>AA13</f>
        <v>0</v>
      </c>
      <c r="AD13" s="87"/>
      <c r="AE13" s="87"/>
      <c r="AF13" s="88"/>
      <c r="AG13" s="89"/>
      <c r="AH13" s="89"/>
      <c r="AI13" s="87"/>
      <c r="AJ13" s="87"/>
      <c r="AK13" s="89">
        <f>AA13+AJ13-AE13</f>
        <v>0</v>
      </c>
      <c r="AL13" s="87"/>
      <c r="AM13" s="89">
        <f>AK13</f>
        <v>0</v>
      </c>
      <c r="AN13" s="87"/>
      <c r="AO13" s="87"/>
      <c r="AP13" s="88"/>
      <c r="AQ13" s="89"/>
      <c r="AR13" s="89"/>
      <c r="AS13" s="87"/>
      <c r="AT13" s="87"/>
      <c r="AU13" s="89">
        <f>AK13+AT13-AO13</f>
        <v>0</v>
      </c>
      <c r="AV13" s="87"/>
      <c r="AW13" s="89">
        <f>AU13</f>
        <v>0</v>
      </c>
      <c r="AX13" s="87"/>
      <c r="AY13" s="87"/>
      <c r="AZ13" s="88"/>
      <c r="BA13" s="89"/>
      <c r="BB13" s="89"/>
      <c r="BC13" s="87"/>
      <c r="BD13" s="87"/>
      <c r="BE13" s="89">
        <f>AU13+BD13-AY13</f>
        <v>0</v>
      </c>
      <c r="BF13" s="87"/>
      <c r="BG13" s="89">
        <f>BE13</f>
        <v>0</v>
      </c>
      <c r="BH13" s="87"/>
      <c r="BI13" s="87"/>
      <c r="BJ13" s="88"/>
      <c r="BK13" s="89"/>
      <c r="BL13" s="89"/>
      <c r="BM13" s="87"/>
      <c r="BN13" s="87"/>
      <c r="BO13" s="89">
        <f>BE13+BN13-BI13</f>
        <v>0</v>
      </c>
      <c r="BP13" s="87"/>
      <c r="BQ13" s="89">
        <f>BO13</f>
        <v>0</v>
      </c>
      <c r="BR13" s="87"/>
      <c r="BS13" s="87"/>
      <c r="BT13" s="88"/>
      <c r="BU13" s="89"/>
      <c r="BV13" s="89"/>
      <c r="BW13" s="87"/>
      <c r="BX13" s="87"/>
      <c r="BY13" s="89">
        <f>BO13+BX13-BS13</f>
        <v>0</v>
      </c>
      <c r="BZ13" s="87"/>
      <c r="CA13" s="89">
        <f>BY13</f>
        <v>0</v>
      </c>
      <c r="CB13" s="87"/>
      <c r="CC13" s="87"/>
      <c r="CD13" s="88"/>
      <c r="CE13" s="89"/>
      <c r="CF13" s="89"/>
      <c r="CG13" s="87"/>
      <c r="CH13" s="87"/>
      <c r="CI13" s="89">
        <f>BY13+CH13-CC13</f>
        <v>0</v>
      </c>
      <c r="CJ13" s="87"/>
      <c r="CK13" s="89">
        <f>CI13</f>
        <v>0</v>
      </c>
      <c r="CL13" s="87"/>
      <c r="CM13" s="87"/>
      <c r="CN13" s="88"/>
      <c r="CO13" s="89"/>
      <c r="CP13" s="89"/>
      <c r="CQ13" s="87"/>
      <c r="CR13" s="87"/>
      <c r="CS13" s="89">
        <f>CI13+CR13-CM13</f>
        <v>0</v>
      </c>
      <c r="CT13" s="87"/>
      <c r="CU13" s="89">
        <f>CS13</f>
        <v>0</v>
      </c>
    </row>
    <row r="14" spans="1:100" s="77" customFormat="1" ht="25.5">
      <c r="A14" s="81"/>
      <c r="B14" s="99" t="s">
        <v>52</v>
      </c>
      <c r="C14" s="92" t="s">
        <v>23</v>
      </c>
      <c r="D14" s="93">
        <v>30000000</v>
      </c>
      <c r="E14" s="94"/>
      <c r="F14" s="92" t="s">
        <v>24</v>
      </c>
      <c r="G14" s="95">
        <v>15000000</v>
      </c>
      <c r="H14" s="95"/>
      <c r="I14" s="95">
        <f>G14</f>
        <v>15000000</v>
      </c>
      <c r="J14" s="97">
        <v>44215</v>
      </c>
      <c r="K14" s="95">
        <v>3000000</v>
      </c>
      <c r="L14" s="97">
        <v>44211</v>
      </c>
      <c r="M14" s="98">
        <v>101819</v>
      </c>
      <c r="N14" s="98">
        <f>M14</f>
        <v>101819</v>
      </c>
      <c r="O14" s="96"/>
      <c r="P14" s="96"/>
      <c r="Q14" s="98">
        <f>G14-K14</f>
        <v>12000000</v>
      </c>
      <c r="R14" s="96"/>
      <c r="S14" s="98">
        <f>Q14</f>
        <v>12000000</v>
      </c>
      <c r="T14" s="97">
        <v>44243</v>
      </c>
      <c r="U14" s="95">
        <v>4000000</v>
      </c>
      <c r="V14" s="97">
        <v>44242</v>
      </c>
      <c r="W14" s="98">
        <v>80876.71</v>
      </c>
      <c r="X14" s="98">
        <f>W14</f>
        <v>80876.71</v>
      </c>
      <c r="Y14" s="96"/>
      <c r="Z14" s="96"/>
      <c r="AA14" s="98">
        <f>Q14-U14</f>
        <v>8000000</v>
      </c>
      <c r="AB14" s="96"/>
      <c r="AC14" s="98">
        <f>AA14</f>
        <v>8000000</v>
      </c>
      <c r="AD14" s="97">
        <v>44277</v>
      </c>
      <c r="AE14" s="95">
        <v>1000000</v>
      </c>
      <c r="AF14" s="97">
        <v>44272</v>
      </c>
      <c r="AG14" s="98">
        <v>45589.04</v>
      </c>
      <c r="AH14" s="98">
        <f>AG14</f>
        <v>45589.04</v>
      </c>
      <c r="AI14" s="96"/>
      <c r="AJ14" s="96"/>
      <c r="AK14" s="98">
        <f>AA14-AE14</f>
        <v>7000000</v>
      </c>
      <c r="AL14" s="96"/>
      <c r="AM14" s="98">
        <f>AK14</f>
        <v>7000000</v>
      </c>
      <c r="AN14" s="97">
        <v>44307</v>
      </c>
      <c r="AO14" s="95">
        <v>7000000</v>
      </c>
      <c r="AP14" s="100" t="s">
        <v>41</v>
      </c>
      <c r="AQ14" s="101" t="s">
        <v>42</v>
      </c>
      <c r="AR14" s="98">
        <f>48000+1534.25</f>
        <v>49534.25</v>
      </c>
      <c r="AS14" s="96"/>
      <c r="AT14" s="98"/>
      <c r="AU14" s="98">
        <f>AK14-AO14</f>
        <v>0</v>
      </c>
      <c r="AV14" s="96"/>
      <c r="AW14" s="98">
        <f>AU14</f>
        <v>0</v>
      </c>
      <c r="AX14" s="97"/>
      <c r="AY14" s="95"/>
      <c r="AZ14" s="100"/>
      <c r="BA14" s="101"/>
      <c r="BB14" s="98"/>
      <c r="BC14" s="96"/>
      <c r="BD14" s="98"/>
      <c r="BE14" s="98">
        <f>AU14-AY14</f>
        <v>0</v>
      </c>
      <c r="BF14" s="96"/>
      <c r="BG14" s="98">
        <f>BE14</f>
        <v>0</v>
      </c>
      <c r="BH14" s="97"/>
      <c r="BI14" s="95"/>
      <c r="BJ14" s="100"/>
      <c r="BK14" s="101"/>
      <c r="BL14" s="98"/>
      <c r="BM14" s="96"/>
      <c r="BN14" s="98"/>
      <c r="BO14" s="98">
        <f>BE14-BI14</f>
        <v>0</v>
      </c>
      <c r="BP14" s="96"/>
      <c r="BQ14" s="98">
        <f>BO14</f>
        <v>0</v>
      </c>
      <c r="BR14" s="97"/>
      <c r="BS14" s="95"/>
      <c r="BT14" s="100"/>
      <c r="BU14" s="101"/>
      <c r="BV14" s="98"/>
      <c r="BW14" s="96"/>
      <c r="BX14" s="98"/>
      <c r="BY14" s="98">
        <f>BO14-BS14</f>
        <v>0</v>
      </c>
      <c r="BZ14" s="96"/>
      <c r="CA14" s="98">
        <f>BY14</f>
        <v>0</v>
      </c>
      <c r="CB14" s="97"/>
      <c r="CC14" s="95"/>
      <c r="CD14" s="100"/>
      <c r="CE14" s="101"/>
      <c r="CF14" s="98"/>
      <c r="CG14" s="96"/>
      <c r="CH14" s="98"/>
      <c r="CI14" s="98">
        <f>BY14-CC14</f>
        <v>0</v>
      </c>
      <c r="CJ14" s="96"/>
      <c r="CK14" s="98">
        <f>CI14</f>
        <v>0</v>
      </c>
      <c r="CL14" s="97"/>
      <c r="CM14" s="95"/>
      <c r="CN14" s="100"/>
      <c r="CO14" s="101"/>
      <c r="CP14" s="98"/>
      <c r="CQ14" s="96"/>
      <c r="CR14" s="98"/>
      <c r="CS14" s="98">
        <f>CI14-CM14</f>
        <v>0</v>
      </c>
      <c r="CT14" s="96"/>
      <c r="CU14" s="98">
        <f>CS14</f>
        <v>0</v>
      </c>
      <c r="CV14" s="103"/>
    </row>
    <row r="15" spans="1:99" s="77" customFormat="1" ht="36.75" customHeight="1">
      <c r="A15" s="81"/>
      <c r="B15" s="59" t="s">
        <v>52</v>
      </c>
      <c r="C15" s="92" t="s">
        <v>27</v>
      </c>
      <c r="D15" s="93">
        <v>25000000</v>
      </c>
      <c r="E15" s="94"/>
      <c r="F15" s="92" t="s">
        <v>26</v>
      </c>
      <c r="G15" s="95">
        <v>20000000</v>
      </c>
      <c r="H15" s="95"/>
      <c r="I15" s="95">
        <f>G15</f>
        <v>20000000</v>
      </c>
      <c r="J15" s="96"/>
      <c r="K15" s="95"/>
      <c r="L15" s="97">
        <v>44211</v>
      </c>
      <c r="M15" s="98">
        <v>96495.78</v>
      </c>
      <c r="N15" s="98">
        <f>M15</f>
        <v>96495.78</v>
      </c>
      <c r="O15" s="96"/>
      <c r="P15" s="96"/>
      <c r="Q15" s="98">
        <f>G15-K15</f>
        <v>20000000</v>
      </c>
      <c r="R15" s="96"/>
      <c r="S15" s="98">
        <f>Q15</f>
        <v>20000000</v>
      </c>
      <c r="T15" s="96"/>
      <c r="U15" s="95"/>
      <c r="V15" s="97">
        <v>44242</v>
      </c>
      <c r="W15" s="98">
        <v>110869.98</v>
      </c>
      <c r="X15" s="98">
        <f>W15</f>
        <v>110869.98</v>
      </c>
      <c r="Y15" s="96"/>
      <c r="Z15" s="96"/>
      <c r="AA15" s="98">
        <f>Q15-U15</f>
        <v>20000000</v>
      </c>
      <c r="AB15" s="96"/>
      <c r="AC15" s="98">
        <f>AA15</f>
        <v>20000000</v>
      </c>
      <c r="AD15" s="96"/>
      <c r="AE15" s="95"/>
      <c r="AF15" s="97">
        <v>44272</v>
      </c>
      <c r="AG15" s="98">
        <v>100140.63</v>
      </c>
      <c r="AH15" s="98">
        <f>AG15</f>
        <v>100140.63</v>
      </c>
      <c r="AI15" s="96"/>
      <c r="AJ15" s="96"/>
      <c r="AK15" s="98">
        <f>AA15-AE15</f>
        <v>20000000</v>
      </c>
      <c r="AL15" s="96"/>
      <c r="AM15" s="98">
        <f>AK15</f>
        <v>20000000</v>
      </c>
      <c r="AN15" s="97"/>
      <c r="AO15" s="95"/>
      <c r="AP15" s="97">
        <v>44302</v>
      </c>
      <c r="AQ15" s="98">
        <v>115340.54</v>
      </c>
      <c r="AR15" s="98">
        <f>AQ15</f>
        <v>115340.54</v>
      </c>
      <c r="AS15" s="97">
        <v>44301</v>
      </c>
      <c r="AT15" s="98">
        <v>5000000</v>
      </c>
      <c r="AU15" s="98">
        <f>AK15-AO15+AT15</f>
        <v>25000000</v>
      </c>
      <c r="AV15" s="96"/>
      <c r="AW15" s="98">
        <f>AU15</f>
        <v>25000000</v>
      </c>
      <c r="AX15" s="97"/>
      <c r="AY15" s="95"/>
      <c r="AZ15" s="97">
        <v>44334</v>
      </c>
      <c r="BA15" s="98">
        <v>134116.91</v>
      </c>
      <c r="BB15" s="98">
        <f>BA15</f>
        <v>134116.91</v>
      </c>
      <c r="BC15" s="97"/>
      <c r="BD15" s="98"/>
      <c r="BE15" s="98">
        <f>AU15-AY15+BD15</f>
        <v>25000000</v>
      </c>
      <c r="BF15" s="96"/>
      <c r="BG15" s="98">
        <f>BE15</f>
        <v>25000000</v>
      </c>
      <c r="BH15" s="97"/>
      <c r="BI15" s="95"/>
      <c r="BJ15" s="97">
        <v>44363</v>
      </c>
      <c r="BK15" s="98">
        <v>138587.48</v>
      </c>
      <c r="BL15" s="98">
        <f>BK15</f>
        <v>138587.48</v>
      </c>
      <c r="BM15" s="97"/>
      <c r="BN15" s="98"/>
      <c r="BO15" s="98">
        <f>BE15-BI15+BN15</f>
        <v>25000000</v>
      </c>
      <c r="BP15" s="96"/>
      <c r="BQ15" s="98">
        <f>BO15</f>
        <v>25000000</v>
      </c>
      <c r="BR15" s="97"/>
      <c r="BS15" s="95"/>
      <c r="BT15" s="97">
        <v>44393</v>
      </c>
      <c r="BU15" s="98">
        <v>134116.91</v>
      </c>
      <c r="BV15" s="98">
        <f>BU15</f>
        <v>134116.91</v>
      </c>
      <c r="BW15" s="97"/>
      <c r="BX15" s="98"/>
      <c r="BY15" s="98">
        <f>BO15-BS15+BX15</f>
        <v>25000000</v>
      </c>
      <c r="BZ15" s="96"/>
      <c r="CA15" s="98">
        <f>BY15</f>
        <v>25000000</v>
      </c>
      <c r="CB15" s="97"/>
      <c r="CC15" s="95"/>
      <c r="CD15" s="97">
        <v>44426</v>
      </c>
      <c r="CE15" s="98">
        <v>138587.48</v>
      </c>
      <c r="CF15" s="98">
        <f>CE15</f>
        <v>138587.48</v>
      </c>
      <c r="CG15" s="97"/>
      <c r="CH15" s="98"/>
      <c r="CI15" s="98">
        <f>BY15-CC15+CH15</f>
        <v>25000000</v>
      </c>
      <c r="CJ15" s="96"/>
      <c r="CK15" s="98">
        <f>CI15</f>
        <v>25000000</v>
      </c>
      <c r="CL15" s="97"/>
      <c r="CM15" s="95"/>
      <c r="CN15" s="97">
        <v>44453</v>
      </c>
      <c r="CO15" s="98">
        <v>138587.48</v>
      </c>
      <c r="CP15" s="98">
        <f>CO15</f>
        <v>138587.48</v>
      </c>
      <c r="CQ15" s="97"/>
      <c r="CR15" s="98"/>
      <c r="CS15" s="98">
        <f>CI15-CM15+CR15</f>
        <v>25000000</v>
      </c>
      <c r="CT15" s="96"/>
      <c r="CU15" s="98">
        <f>CS15</f>
        <v>25000000</v>
      </c>
    </row>
    <row r="16" spans="1:99" ht="17.25" customHeight="1">
      <c r="A16" s="28" t="s">
        <v>10</v>
      </c>
      <c r="B16" s="25" t="s">
        <v>18</v>
      </c>
      <c r="C16" s="30"/>
      <c r="D16" s="90">
        <f>D13+D12+D14+D15</f>
        <v>55000000</v>
      </c>
      <c r="E16" s="32"/>
      <c r="F16" s="32"/>
      <c r="G16" s="31">
        <f>G14+G15</f>
        <v>35000000</v>
      </c>
      <c r="H16" s="33"/>
      <c r="I16" s="31">
        <f>I14+I15</f>
        <v>35000000</v>
      </c>
      <c r="J16" s="26"/>
      <c r="K16" s="31">
        <f>K14+K15</f>
        <v>3000000</v>
      </c>
      <c r="L16" s="26"/>
      <c r="M16" s="31">
        <f>M14+M15</f>
        <v>198314.78</v>
      </c>
      <c r="N16" s="31">
        <f>N14+N15</f>
        <v>198314.78</v>
      </c>
      <c r="O16" s="26"/>
      <c r="P16" s="26"/>
      <c r="Q16" s="31">
        <f>Q14+Q15</f>
        <v>32000000</v>
      </c>
      <c r="R16" s="34"/>
      <c r="S16" s="31">
        <f>S14+S15</f>
        <v>32000000</v>
      </c>
      <c r="T16" s="26"/>
      <c r="U16" s="31">
        <f>U14+U15</f>
        <v>4000000</v>
      </c>
      <c r="V16" s="26"/>
      <c r="W16" s="31">
        <f>W14+W15</f>
        <v>191746.69</v>
      </c>
      <c r="X16" s="31">
        <f>X14+X15</f>
        <v>191746.69</v>
      </c>
      <c r="Y16" s="26"/>
      <c r="Z16" s="26"/>
      <c r="AA16" s="31">
        <f>AA14+AA15</f>
        <v>28000000</v>
      </c>
      <c r="AB16" s="34"/>
      <c r="AC16" s="31">
        <f>AC14+AC15</f>
        <v>28000000</v>
      </c>
      <c r="AD16" s="26"/>
      <c r="AE16" s="31">
        <f>AE14+AE15</f>
        <v>1000000</v>
      </c>
      <c r="AF16" s="26"/>
      <c r="AG16" s="31">
        <f>AG14+AG15</f>
        <v>145729.67</v>
      </c>
      <c r="AH16" s="31">
        <f>AH14+AH15</f>
        <v>145729.67</v>
      </c>
      <c r="AI16" s="26"/>
      <c r="AJ16" s="26"/>
      <c r="AK16" s="31">
        <f>AK14+AK15</f>
        <v>27000000</v>
      </c>
      <c r="AL16" s="34"/>
      <c r="AM16" s="31">
        <f>AM14+AM15</f>
        <v>27000000</v>
      </c>
      <c r="AN16" s="26"/>
      <c r="AO16" s="31">
        <f>AO14+AO15</f>
        <v>7000000</v>
      </c>
      <c r="AP16" s="26"/>
      <c r="AQ16" s="31">
        <f>48000+1534.25+115340.54</f>
        <v>164874.78999999998</v>
      </c>
      <c r="AR16" s="31">
        <f>AR14+AR15</f>
        <v>164874.78999999998</v>
      </c>
      <c r="AS16" s="26"/>
      <c r="AT16" s="26"/>
      <c r="AU16" s="31">
        <f>AU14+AU15</f>
        <v>25000000</v>
      </c>
      <c r="AV16" s="34"/>
      <c r="AW16" s="31">
        <f>AW14+AW15</f>
        <v>25000000</v>
      </c>
      <c r="AX16" s="26"/>
      <c r="AY16" s="31">
        <f>AY14+AY15</f>
        <v>0</v>
      </c>
      <c r="AZ16" s="26"/>
      <c r="BA16" s="31">
        <f>BA14+BA15</f>
        <v>134116.91</v>
      </c>
      <c r="BB16" s="31">
        <f>BB14+BB15</f>
        <v>134116.91</v>
      </c>
      <c r="BC16" s="26"/>
      <c r="BD16" s="26"/>
      <c r="BE16" s="31">
        <f>BE14+BE15</f>
        <v>25000000</v>
      </c>
      <c r="BF16" s="34"/>
      <c r="BG16" s="31">
        <f>BG14+BG15</f>
        <v>25000000</v>
      </c>
      <c r="BH16" s="26"/>
      <c r="BI16" s="31">
        <f>BI14+BI15</f>
        <v>0</v>
      </c>
      <c r="BJ16" s="26"/>
      <c r="BK16" s="31">
        <f>BK14+BK15</f>
        <v>138587.48</v>
      </c>
      <c r="BL16" s="31">
        <f>BL14+BL15</f>
        <v>138587.48</v>
      </c>
      <c r="BM16" s="26"/>
      <c r="BN16" s="26"/>
      <c r="BO16" s="31">
        <f>BO14+BO15</f>
        <v>25000000</v>
      </c>
      <c r="BP16" s="34"/>
      <c r="BQ16" s="31">
        <f>BQ14+BQ15</f>
        <v>25000000</v>
      </c>
      <c r="BR16" s="26"/>
      <c r="BS16" s="31">
        <f>BS14+BS15</f>
        <v>0</v>
      </c>
      <c r="BT16" s="26"/>
      <c r="BU16" s="31">
        <f>BU14+BU15</f>
        <v>134116.91</v>
      </c>
      <c r="BV16" s="31">
        <f>BV14+BV15</f>
        <v>134116.91</v>
      </c>
      <c r="BW16" s="26"/>
      <c r="BX16" s="26"/>
      <c r="BY16" s="31">
        <f>BY14+BY15</f>
        <v>25000000</v>
      </c>
      <c r="BZ16" s="34"/>
      <c r="CA16" s="31">
        <f>CA14+CA15</f>
        <v>25000000</v>
      </c>
      <c r="CB16" s="26"/>
      <c r="CC16" s="31">
        <f>CC14+CC15</f>
        <v>0</v>
      </c>
      <c r="CD16" s="26"/>
      <c r="CE16" s="31">
        <f>CE14+CE15</f>
        <v>138587.48</v>
      </c>
      <c r="CF16" s="31">
        <f>CF14+CF15</f>
        <v>138587.48</v>
      </c>
      <c r="CG16" s="26"/>
      <c r="CH16" s="26"/>
      <c r="CI16" s="31">
        <f>CI14+CI15</f>
        <v>25000000</v>
      </c>
      <c r="CJ16" s="34"/>
      <c r="CK16" s="31">
        <f>CK14+CK15</f>
        <v>25000000</v>
      </c>
      <c r="CL16" s="26"/>
      <c r="CM16" s="31">
        <f>CM14+CM15</f>
        <v>0</v>
      </c>
      <c r="CN16" s="26"/>
      <c r="CO16" s="31">
        <f>CO14+CO15</f>
        <v>138587.48</v>
      </c>
      <c r="CP16" s="31">
        <f>CP14+CP15</f>
        <v>138587.48</v>
      </c>
      <c r="CQ16" s="26"/>
      <c r="CR16" s="26"/>
      <c r="CS16" s="31">
        <f>CS14+CS15</f>
        <v>25000000</v>
      </c>
      <c r="CT16" s="34"/>
      <c r="CU16" s="31">
        <f>CU14+CU15</f>
        <v>25000000</v>
      </c>
    </row>
    <row r="17" spans="1:99" ht="38.25">
      <c r="A17" s="30"/>
      <c r="B17" s="35" t="s">
        <v>17</v>
      </c>
      <c r="C17" s="15"/>
      <c r="D17" s="15"/>
      <c r="E17" s="15"/>
      <c r="F17" s="16"/>
      <c r="G17" s="36"/>
      <c r="H17" s="19"/>
      <c r="I17" s="36"/>
      <c r="J17" s="36"/>
      <c r="K17" s="36"/>
      <c r="L17" s="36"/>
      <c r="M17" s="36"/>
      <c r="N17" s="36"/>
      <c r="O17" s="36"/>
      <c r="P17" s="36"/>
      <c r="Q17" s="37"/>
      <c r="R17" s="20"/>
      <c r="S17" s="37"/>
      <c r="T17" s="36"/>
      <c r="U17" s="36"/>
      <c r="V17" s="36"/>
      <c r="W17" s="36"/>
      <c r="X17" s="36"/>
      <c r="Y17" s="36"/>
      <c r="Z17" s="36"/>
      <c r="AA17" s="37"/>
      <c r="AB17" s="20"/>
      <c r="AC17" s="37"/>
      <c r="AD17" s="36"/>
      <c r="AE17" s="36"/>
      <c r="AF17" s="36"/>
      <c r="AG17" s="36"/>
      <c r="AH17" s="36"/>
      <c r="AI17" s="36"/>
      <c r="AJ17" s="36"/>
      <c r="AK17" s="37"/>
      <c r="AL17" s="20"/>
      <c r="AM17" s="37"/>
      <c r="AN17" s="36"/>
      <c r="AO17" s="36"/>
      <c r="AP17" s="36"/>
      <c r="AQ17" s="36"/>
      <c r="AR17" s="36"/>
      <c r="AS17" s="36"/>
      <c r="AT17" s="36"/>
      <c r="AU17" s="37"/>
      <c r="AV17" s="20"/>
      <c r="AW17" s="37"/>
      <c r="AX17" s="36"/>
      <c r="AY17" s="36"/>
      <c r="AZ17" s="36"/>
      <c r="BA17" s="36"/>
      <c r="BB17" s="36"/>
      <c r="BC17" s="36"/>
      <c r="BD17" s="36"/>
      <c r="BE17" s="37"/>
      <c r="BF17" s="20"/>
      <c r="BG17" s="37"/>
      <c r="BH17" s="36"/>
      <c r="BI17" s="36"/>
      <c r="BJ17" s="36"/>
      <c r="BK17" s="36"/>
      <c r="BL17" s="36"/>
      <c r="BM17" s="36"/>
      <c r="BN17" s="36"/>
      <c r="BO17" s="37"/>
      <c r="BP17" s="20"/>
      <c r="BQ17" s="37"/>
      <c r="BR17" s="36"/>
      <c r="BS17" s="36"/>
      <c r="BT17" s="36"/>
      <c r="BU17" s="36"/>
      <c r="BV17" s="36"/>
      <c r="BW17" s="36"/>
      <c r="BX17" s="36"/>
      <c r="BY17" s="37"/>
      <c r="BZ17" s="20"/>
      <c r="CA17" s="37"/>
      <c r="CB17" s="36"/>
      <c r="CC17" s="36"/>
      <c r="CD17" s="36"/>
      <c r="CE17" s="36"/>
      <c r="CF17" s="36"/>
      <c r="CG17" s="36"/>
      <c r="CH17" s="36"/>
      <c r="CI17" s="37"/>
      <c r="CJ17" s="20"/>
      <c r="CK17" s="37"/>
      <c r="CL17" s="36"/>
      <c r="CM17" s="36"/>
      <c r="CN17" s="36"/>
      <c r="CO17" s="36"/>
      <c r="CP17" s="36"/>
      <c r="CQ17" s="36"/>
      <c r="CR17" s="36"/>
      <c r="CS17" s="37"/>
      <c r="CT17" s="20"/>
      <c r="CU17" s="37"/>
    </row>
    <row r="18" spans="1:99" ht="12.75">
      <c r="A18" s="14" t="s">
        <v>11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  <c r="CB18" s="39"/>
      <c r="CC18" s="39"/>
      <c r="CD18" s="39"/>
      <c r="CE18" s="40"/>
      <c r="CF18" s="41"/>
      <c r="CG18" s="41"/>
      <c r="CH18" s="41"/>
      <c r="CI18" s="39"/>
      <c r="CJ18" s="42"/>
      <c r="CK18" s="34"/>
      <c r="CL18" s="39"/>
      <c r="CM18" s="39"/>
      <c r="CN18" s="39"/>
      <c r="CO18" s="40"/>
      <c r="CP18" s="41"/>
      <c r="CQ18" s="41"/>
      <c r="CR18" s="41"/>
      <c r="CS18" s="39"/>
      <c r="CT18" s="42"/>
      <c r="CU18" s="34"/>
    </row>
    <row r="19" spans="1:99" ht="38.25">
      <c r="A19" s="24"/>
      <c r="B19" s="43" t="s">
        <v>22</v>
      </c>
      <c r="C19" s="15"/>
      <c r="D19" s="15"/>
      <c r="E19" s="15"/>
      <c r="F19" s="16"/>
      <c r="G19" s="44"/>
      <c r="H19" s="45"/>
      <c r="I19" s="44"/>
      <c r="J19" s="46"/>
      <c r="K19" s="46"/>
      <c r="L19" s="46"/>
      <c r="M19" s="47"/>
      <c r="N19" s="47"/>
      <c r="O19" s="46"/>
      <c r="P19" s="46"/>
      <c r="Q19" s="47"/>
      <c r="R19" s="48"/>
      <c r="S19" s="47"/>
      <c r="T19" s="46"/>
      <c r="U19" s="46"/>
      <c r="V19" s="46"/>
      <c r="W19" s="47"/>
      <c r="X19" s="47"/>
      <c r="Y19" s="46"/>
      <c r="Z19" s="46"/>
      <c r="AA19" s="47"/>
      <c r="AB19" s="48"/>
      <c r="AC19" s="47"/>
      <c r="AD19" s="46"/>
      <c r="AE19" s="46"/>
      <c r="AF19" s="46"/>
      <c r="AG19" s="47"/>
      <c r="AH19" s="47"/>
      <c r="AI19" s="46"/>
      <c r="AJ19" s="46"/>
      <c r="AK19" s="47"/>
      <c r="AL19" s="48"/>
      <c r="AM19" s="47"/>
      <c r="AN19" s="46"/>
      <c r="AO19" s="46"/>
      <c r="AP19" s="46"/>
      <c r="AQ19" s="47"/>
      <c r="AR19" s="47"/>
      <c r="AS19" s="46"/>
      <c r="AT19" s="46"/>
      <c r="AU19" s="47"/>
      <c r="AV19" s="48"/>
      <c r="AW19" s="47"/>
      <c r="AX19" s="46"/>
      <c r="AY19" s="46"/>
      <c r="AZ19" s="46"/>
      <c r="BA19" s="47"/>
      <c r="BB19" s="47"/>
      <c r="BC19" s="46"/>
      <c r="BD19" s="46"/>
      <c r="BE19" s="47"/>
      <c r="BF19" s="48"/>
      <c r="BG19" s="47"/>
      <c r="BH19" s="46"/>
      <c r="BI19" s="46"/>
      <c r="BJ19" s="46"/>
      <c r="BK19" s="47"/>
      <c r="BL19" s="47"/>
      <c r="BM19" s="46"/>
      <c r="BN19" s="46"/>
      <c r="BO19" s="47"/>
      <c r="BP19" s="48"/>
      <c r="BQ19" s="47"/>
      <c r="BR19" s="46"/>
      <c r="BS19" s="46"/>
      <c r="BT19" s="46"/>
      <c r="BU19" s="47"/>
      <c r="BV19" s="47"/>
      <c r="BW19" s="46"/>
      <c r="BX19" s="46"/>
      <c r="BY19" s="47"/>
      <c r="BZ19" s="48"/>
      <c r="CA19" s="47"/>
      <c r="CB19" s="46"/>
      <c r="CC19" s="46"/>
      <c r="CD19" s="46"/>
      <c r="CE19" s="47"/>
      <c r="CF19" s="47"/>
      <c r="CG19" s="46"/>
      <c r="CH19" s="46"/>
      <c r="CI19" s="47"/>
      <c r="CJ19" s="48"/>
      <c r="CK19" s="47"/>
      <c r="CL19" s="46"/>
      <c r="CM19" s="46"/>
      <c r="CN19" s="46"/>
      <c r="CO19" s="47"/>
      <c r="CP19" s="47"/>
      <c r="CQ19" s="46"/>
      <c r="CR19" s="46"/>
      <c r="CS19" s="47"/>
      <c r="CT19" s="48"/>
      <c r="CU19" s="47"/>
    </row>
    <row r="20" spans="1:99" ht="12.75">
      <c r="A20" s="14" t="s">
        <v>21</v>
      </c>
      <c r="B20" s="25" t="s">
        <v>18</v>
      </c>
      <c r="C20" s="26"/>
      <c r="D20" s="26"/>
      <c r="E20" s="26"/>
      <c r="F20" s="38"/>
      <c r="G20" s="39"/>
      <c r="H20" s="39"/>
      <c r="I20" s="34"/>
      <c r="J20" s="39"/>
      <c r="K20" s="39"/>
      <c r="L20" s="39"/>
      <c r="M20" s="40"/>
      <c r="N20" s="41"/>
      <c r="O20" s="41"/>
      <c r="P20" s="41"/>
      <c r="Q20" s="39"/>
      <c r="R20" s="42"/>
      <c r="S20" s="34"/>
      <c r="T20" s="39"/>
      <c r="U20" s="39"/>
      <c r="V20" s="39"/>
      <c r="W20" s="40"/>
      <c r="X20" s="41"/>
      <c r="Y20" s="41"/>
      <c r="Z20" s="41"/>
      <c r="AA20" s="39"/>
      <c r="AB20" s="42"/>
      <c r="AC20" s="34"/>
      <c r="AD20" s="39"/>
      <c r="AE20" s="39"/>
      <c r="AF20" s="39"/>
      <c r="AG20" s="40"/>
      <c r="AH20" s="41"/>
      <c r="AI20" s="41"/>
      <c r="AJ20" s="41"/>
      <c r="AK20" s="39"/>
      <c r="AL20" s="42"/>
      <c r="AM20" s="34"/>
      <c r="AN20" s="39"/>
      <c r="AO20" s="39"/>
      <c r="AP20" s="39"/>
      <c r="AQ20" s="40"/>
      <c r="AR20" s="41"/>
      <c r="AS20" s="41"/>
      <c r="AT20" s="41"/>
      <c r="AU20" s="39"/>
      <c r="AV20" s="42"/>
      <c r="AW20" s="34"/>
      <c r="AX20" s="39"/>
      <c r="AY20" s="39"/>
      <c r="AZ20" s="39"/>
      <c r="BA20" s="40"/>
      <c r="BB20" s="41"/>
      <c r="BC20" s="41"/>
      <c r="BD20" s="41"/>
      <c r="BE20" s="39"/>
      <c r="BF20" s="42"/>
      <c r="BG20" s="34"/>
      <c r="BH20" s="39"/>
      <c r="BI20" s="39"/>
      <c r="BJ20" s="39"/>
      <c r="BK20" s="40"/>
      <c r="BL20" s="41"/>
      <c r="BM20" s="41"/>
      <c r="BN20" s="41"/>
      <c r="BO20" s="39"/>
      <c r="BP20" s="42"/>
      <c r="BQ20" s="34"/>
      <c r="BR20" s="39"/>
      <c r="BS20" s="39"/>
      <c r="BT20" s="39"/>
      <c r="BU20" s="40"/>
      <c r="BV20" s="41"/>
      <c r="BW20" s="41"/>
      <c r="BX20" s="41"/>
      <c r="BY20" s="39"/>
      <c r="BZ20" s="42"/>
      <c r="CA20" s="34"/>
      <c r="CB20" s="39"/>
      <c r="CC20" s="39"/>
      <c r="CD20" s="39"/>
      <c r="CE20" s="40"/>
      <c r="CF20" s="41"/>
      <c r="CG20" s="41"/>
      <c r="CH20" s="41"/>
      <c r="CI20" s="39"/>
      <c r="CJ20" s="42"/>
      <c r="CK20" s="34"/>
      <c r="CL20" s="39"/>
      <c r="CM20" s="39"/>
      <c r="CN20" s="39"/>
      <c r="CO20" s="40"/>
      <c r="CP20" s="41"/>
      <c r="CQ20" s="41"/>
      <c r="CR20" s="41"/>
      <c r="CS20" s="39"/>
      <c r="CT20" s="42"/>
      <c r="CU20" s="34"/>
    </row>
    <row r="21" spans="1:99" ht="12.75">
      <c r="A21" s="24"/>
      <c r="B21" s="49" t="s">
        <v>14</v>
      </c>
      <c r="C21" s="8"/>
      <c r="D21" s="9">
        <f>D16</f>
        <v>55000000</v>
      </c>
      <c r="E21" s="9">
        <f aca="true" t="shared" si="0" ref="E21:R21">E20+E18+E16+E10+E7</f>
        <v>0</v>
      </c>
      <c r="F21" s="9">
        <f t="shared" si="0"/>
        <v>0</v>
      </c>
      <c r="G21" s="9">
        <f>G16</f>
        <v>35000000</v>
      </c>
      <c r="H21" s="9">
        <f t="shared" si="0"/>
        <v>0</v>
      </c>
      <c r="I21" s="9">
        <f>I16</f>
        <v>35000000</v>
      </c>
      <c r="J21" s="9">
        <f t="shared" si="0"/>
        <v>0</v>
      </c>
      <c r="K21" s="9">
        <f>K20+K18+K16+K10+K7</f>
        <v>3000000</v>
      </c>
      <c r="L21" s="9">
        <f t="shared" si="0"/>
        <v>0</v>
      </c>
      <c r="M21" s="9">
        <f>M16</f>
        <v>198314.78</v>
      </c>
      <c r="N21" s="9">
        <f>N16</f>
        <v>198314.78</v>
      </c>
      <c r="O21" s="9">
        <f t="shared" si="0"/>
        <v>0</v>
      </c>
      <c r="P21" s="9">
        <f t="shared" si="0"/>
        <v>0</v>
      </c>
      <c r="Q21" s="9">
        <f>Q16</f>
        <v>32000000</v>
      </c>
      <c r="R21" s="9">
        <f t="shared" si="0"/>
        <v>0</v>
      </c>
      <c r="S21" s="9">
        <f>S16</f>
        <v>32000000</v>
      </c>
      <c r="T21" s="9">
        <f>T20+T18+T16+T10+T7</f>
        <v>0</v>
      </c>
      <c r="U21" s="9">
        <f>U20+U18+U16+U10+U7</f>
        <v>4000000</v>
      </c>
      <c r="V21" s="9">
        <f>V20+V18+V16+V10+V7</f>
        <v>0</v>
      </c>
      <c r="W21" s="9">
        <f>W16</f>
        <v>191746.69</v>
      </c>
      <c r="X21" s="9">
        <f>X16</f>
        <v>191746.69</v>
      </c>
      <c r="Y21" s="9">
        <f>Y20+Y18+Y16+Y10+Y7</f>
        <v>0</v>
      </c>
      <c r="Z21" s="9">
        <f>Z20+Z18+Z16+Z10+Z7</f>
        <v>0</v>
      </c>
      <c r="AA21" s="9">
        <f>AA16</f>
        <v>28000000</v>
      </c>
      <c r="AB21" s="9">
        <f>AB20+AB18+AB16+AB10+AB7</f>
        <v>0</v>
      </c>
      <c r="AC21" s="9">
        <f>AC16</f>
        <v>28000000</v>
      </c>
      <c r="AD21" s="9">
        <f>AD20+AD18+AD16+AD10+AD7</f>
        <v>0</v>
      </c>
      <c r="AE21" s="9">
        <f>AE20+AE18+AE16+AE10+AE7</f>
        <v>1000000</v>
      </c>
      <c r="AF21" s="9">
        <f>AF20+AF18+AF16+AF10+AF7</f>
        <v>0</v>
      </c>
      <c r="AG21" s="9">
        <f>AG16</f>
        <v>145729.67</v>
      </c>
      <c r="AH21" s="9">
        <f>AH16</f>
        <v>145729.67</v>
      </c>
      <c r="AI21" s="9">
        <f>AI20+AI18+AI16+AI10+AI7</f>
        <v>0</v>
      </c>
      <c r="AJ21" s="9">
        <f>AJ20+AJ18+AJ16+AJ10+AJ7</f>
        <v>0</v>
      </c>
      <c r="AK21" s="9">
        <f>AK16</f>
        <v>27000000</v>
      </c>
      <c r="AL21" s="9">
        <f>AL20+AL18+AL16+AL10+AL7</f>
        <v>0</v>
      </c>
      <c r="AM21" s="9">
        <f>AM16</f>
        <v>27000000</v>
      </c>
      <c r="AN21" s="9">
        <f>AN20+AN18+AN16+AN10+AN7</f>
        <v>0</v>
      </c>
      <c r="AO21" s="9">
        <f>AO20+AO18+AO16+AO10+AO7</f>
        <v>7000000</v>
      </c>
      <c r="AP21" s="9">
        <f>AP20+AP18+AP16+AP10+AP7</f>
        <v>0</v>
      </c>
      <c r="AQ21" s="9">
        <f>AQ16</f>
        <v>164874.78999999998</v>
      </c>
      <c r="AR21" s="9">
        <f>AR16</f>
        <v>164874.78999999998</v>
      </c>
      <c r="AS21" s="9">
        <f>AS20+AS18+AS16+AS10+AS7</f>
        <v>0</v>
      </c>
      <c r="AT21" s="9">
        <f>AT20+AT18+AT16+AT10+AT7</f>
        <v>0</v>
      </c>
      <c r="AU21" s="9">
        <f>AU16</f>
        <v>25000000</v>
      </c>
      <c r="AV21" s="9">
        <f>AV20+AV18+AV16+AV10+AV7</f>
        <v>0</v>
      </c>
      <c r="AW21" s="9">
        <f>AW16</f>
        <v>25000000</v>
      </c>
      <c r="AX21" s="9">
        <f>AX20+AX18+AX16+AX10+AX7</f>
        <v>0</v>
      </c>
      <c r="AY21" s="9">
        <f>AY20+AY18+AY16+AY10+AY7</f>
        <v>0</v>
      </c>
      <c r="AZ21" s="9">
        <f>AZ20+AZ18+AZ16+AZ10+AZ7</f>
        <v>0</v>
      </c>
      <c r="BA21" s="9">
        <f>BA16</f>
        <v>134116.91</v>
      </c>
      <c r="BB21" s="9">
        <f>BB16</f>
        <v>134116.91</v>
      </c>
      <c r="BC21" s="9">
        <f>BC20+BC18+BC16+BC10+BC7</f>
        <v>0</v>
      </c>
      <c r="BD21" s="9">
        <f>BD20+BD18+BD16+BD10+BD7</f>
        <v>0</v>
      </c>
      <c r="BE21" s="9">
        <f>BE16</f>
        <v>25000000</v>
      </c>
      <c r="BF21" s="9">
        <f>BF20+BF18+BF16+BF10+BF7</f>
        <v>0</v>
      </c>
      <c r="BG21" s="9">
        <f>BG16</f>
        <v>25000000</v>
      </c>
      <c r="BH21" s="9">
        <f>BH20+BH18+BH16+BH10+BH7</f>
        <v>0</v>
      </c>
      <c r="BI21" s="9">
        <f>BI20+BI18+BI16+BI10+BI7</f>
        <v>0</v>
      </c>
      <c r="BJ21" s="9">
        <f>BJ20+BJ18+BJ16+BJ10+BJ7</f>
        <v>0</v>
      </c>
      <c r="BK21" s="9">
        <f>BK16</f>
        <v>138587.48</v>
      </c>
      <c r="BL21" s="9">
        <f>BL16</f>
        <v>138587.48</v>
      </c>
      <c r="BM21" s="9">
        <f>BM20+BM18+BM16+BM10+BM7</f>
        <v>0</v>
      </c>
      <c r="BN21" s="9">
        <f>BN20+BN18+BN16+BN10+BN7</f>
        <v>0</v>
      </c>
      <c r="BO21" s="9">
        <f>BO16</f>
        <v>25000000</v>
      </c>
      <c r="BP21" s="9">
        <f>BP20+BP18+BP16+BP10+BP7</f>
        <v>0</v>
      </c>
      <c r="BQ21" s="9">
        <f>BQ16</f>
        <v>25000000</v>
      </c>
      <c r="BR21" s="9">
        <f>BR20+BR18+BR16+BR10+BR7</f>
        <v>0</v>
      </c>
      <c r="BS21" s="9">
        <f>BS20+BS18+BS16+BS10+BS7</f>
        <v>0</v>
      </c>
      <c r="BT21" s="9">
        <f>BT20+BT18+BT16+BT10+BT7</f>
        <v>0</v>
      </c>
      <c r="BU21" s="9">
        <f>BU16</f>
        <v>134116.91</v>
      </c>
      <c r="BV21" s="9">
        <f>BV16</f>
        <v>134116.91</v>
      </c>
      <c r="BW21" s="9">
        <f>BW20+BW18+BW16+BW10+BW7</f>
        <v>0</v>
      </c>
      <c r="BX21" s="9">
        <f>BX20+BX18+BX16+BX10+BX7</f>
        <v>0</v>
      </c>
      <c r="BY21" s="9">
        <f>BY16</f>
        <v>25000000</v>
      </c>
      <c r="BZ21" s="9">
        <f>BZ20+BZ18+BZ16+BZ10+BZ7</f>
        <v>0</v>
      </c>
      <c r="CA21" s="9">
        <f>CA16</f>
        <v>25000000</v>
      </c>
      <c r="CB21" s="9">
        <f>CB20+CB18+CB16+CB10+CB7</f>
        <v>0</v>
      </c>
      <c r="CC21" s="9">
        <f>CC20+CC18+CC16+CC10+CC7</f>
        <v>0</v>
      </c>
      <c r="CD21" s="9">
        <f>CD20+CD18+CD16+CD10+CD7</f>
        <v>0</v>
      </c>
      <c r="CE21" s="9">
        <f>CE16</f>
        <v>138587.48</v>
      </c>
      <c r="CF21" s="9">
        <f>CF16</f>
        <v>138587.48</v>
      </c>
      <c r="CG21" s="9">
        <f>CG20+CG18+CG16+CG10+CG7</f>
        <v>0</v>
      </c>
      <c r="CH21" s="9">
        <f>CH20+CH18+CH16+CH10+CH7</f>
        <v>0</v>
      </c>
      <c r="CI21" s="9">
        <f>CI16</f>
        <v>25000000</v>
      </c>
      <c r="CJ21" s="9">
        <f>CJ20+CJ18+CJ16+CJ10+CJ7</f>
        <v>0</v>
      </c>
      <c r="CK21" s="9">
        <f>CK16</f>
        <v>25000000</v>
      </c>
      <c r="CL21" s="9">
        <f>CL20+CL18+CL16+CL10+CL7</f>
        <v>0</v>
      </c>
      <c r="CM21" s="9">
        <f>CM20+CM18+CM16+CM10+CM7</f>
        <v>0</v>
      </c>
      <c r="CN21" s="9">
        <f>CN20+CN18+CN16+CN10+CN7</f>
        <v>0</v>
      </c>
      <c r="CO21" s="9">
        <f>CO16</f>
        <v>138587.48</v>
      </c>
      <c r="CP21" s="9">
        <f>CP16</f>
        <v>138587.48</v>
      </c>
      <c r="CQ21" s="9">
        <f>CQ20+CQ18+CQ16+CQ10+CQ7</f>
        <v>0</v>
      </c>
      <c r="CR21" s="9">
        <f>CR20+CR18+CR16+CR10+CR7</f>
        <v>0</v>
      </c>
      <c r="CS21" s="9">
        <f>CS16</f>
        <v>25000000</v>
      </c>
      <c r="CT21" s="9">
        <f>CT20+CT18+CT16+CT10+CT7</f>
        <v>0</v>
      </c>
      <c r="CU21" s="9">
        <f>CU16</f>
        <v>25000000</v>
      </c>
    </row>
    <row r="22" spans="1:99" ht="9" customHeight="1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57" customFormat="1" ht="41.25" customHeight="1">
      <c r="A23" s="53"/>
      <c r="B23" s="54"/>
      <c r="C23" s="117"/>
      <c r="D23" s="117"/>
      <c r="E23" s="117"/>
      <c r="F23" s="117"/>
      <c r="G23" s="117"/>
      <c r="H23" s="117"/>
      <c r="I23" s="55"/>
      <c r="J23" s="55"/>
      <c r="K23" s="55"/>
      <c r="L23" s="56"/>
      <c r="M23" s="56"/>
      <c r="N23" s="56"/>
      <c r="O23" s="56"/>
      <c r="P23" s="56"/>
      <c r="Q23" s="56"/>
      <c r="R23" s="56"/>
      <c r="S23" s="56"/>
      <c r="T23" s="55"/>
      <c r="U23" s="55"/>
      <c r="V23" s="56"/>
      <c r="W23" s="56"/>
      <c r="X23" s="56"/>
      <c r="Y23" s="56"/>
      <c r="Z23" s="56"/>
      <c r="AA23" s="56"/>
      <c r="AB23" s="56"/>
      <c r="AC23" s="56"/>
      <c r="AD23" s="55"/>
      <c r="AE23" s="55"/>
      <c r="AF23" s="56"/>
      <c r="AG23" s="56"/>
      <c r="AH23" s="56"/>
      <c r="AI23" s="56"/>
      <c r="AJ23" s="56"/>
      <c r="AK23" s="56"/>
      <c r="AL23" s="56"/>
      <c r="AM23" s="56"/>
      <c r="AN23" s="55"/>
      <c r="AO23" s="55"/>
      <c r="AP23" s="56"/>
      <c r="AQ23" s="56"/>
      <c r="AR23" s="56"/>
      <c r="AS23" s="56"/>
      <c r="AT23" s="56"/>
      <c r="AU23" s="56"/>
      <c r="AV23" s="56"/>
      <c r="AW23" s="56"/>
      <c r="AX23" s="55"/>
      <c r="AY23" s="55"/>
      <c r="AZ23" s="56"/>
      <c r="BA23" s="56"/>
      <c r="BB23" s="56"/>
      <c r="BC23" s="56"/>
      <c r="BD23" s="56"/>
      <c r="BE23" s="56"/>
      <c r="BF23" s="56"/>
      <c r="BG23" s="56"/>
      <c r="BH23" s="55"/>
      <c r="BI23" s="55"/>
      <c r="BJ23" s="56"/>
      <c r="BK23" s="56"/>
      <c r="BL23" s="56"/>
      <c r="BM23" s="56"/>
      <c r="BN23" s="56"/>
      <c r="BO23" s="56"/>
      <c r="BP23" s="56"/>
      <c r="BQ23" s="56"/>
      <c r="BR23" s="55"/>
      <c r="BS23" s="55"/>
      <c r="BT23" s="56"/>
      <c r="BU23" s="56"/>
      <c r="BV23" s="56"/>
      <c r="BW23" s="56"/>
      <c r="BX23" s="56"/>
      <c r="BY23" s="56"/>
      <c r="BZ23" s="56"/>
      <c r="CA23" s="56"/>
      <c r="CB23" s="55"/>
      <c r="CC23" s="55"/>
      <c r="CD23" s="56"/>
      <c r="CE23" s="56"/>
      <c r="CF23" s="56"/>
      <c r="CG23" s="56"/>
      <c r="CH23" s="56"/>
      <c r="CI23" s="56"/>
      <c r="CJ23" s="56"/>
      <c r="CK23" s="56"/>
      <c r="CL23" s="55"/>
      <c r="CM23" s="55"/>
      <c r="CN23" s="56"/>
      <c r="CO23" s="56"/>
      <c r="CP23" s="56"/>
      <c r="CQ23" s="56"/>
      <c r="CR23" s="56"/>
      <c r="CS23" s="56"/>
      <c r="CT23" s="56"/>
      <c r="CU23" s="56"/>
    </row>
    <row r="24" spans="1:98" ht="36" customHeight="1">
      <c r="A24" s="10"/>
      <c r="B24" s="54"/>
      <c r="C24" s="117" t="s">
        <v>60</v>
      </c>
      <c r="D24" s="117"/>
      <c r="E24" s="117"/>
      <c r="F24" s="117"/>
      <c r="G24" s="117"/>
      <c r="H24" s="117"/>
      <c r="I24" s="55"/>
      <c r="J24" s="56" t="s">
        <v>61</v>
      </c>
      <c r="K24" s="55"/>
      <c r="M24" s="56"/>
      <c r="N24" s="56"/>
      <c r="O24" s="56"/>
      <c r="P24" s="56"/>
      <c r="Q24" s="56"/>
      <c r="R24" s="55"/>
      <c r="T24" s="56"/>
      <c r="U24" s="55"/>
      <c r="W24" s="56"/>
      <c r="X24" s="56"/>
      <c r="Y24" s="56"/>
      <c r="Z24" s="56"/>
      <c r="AA24" s="56"/>
      <c r="AB24" s="55"/>
      <c r="AD24" s="56"/>
      <c r="AE24" s="55"/>
      <c r="AG24" s="56"/>
      <c r="AH24" s="56"/>
      <c r="AI24" s="56"/>
      <c r="AJ24" s="56"/>
      <c r="AK24" s="56"/>
      <c r="AL24" s="55"/>
      <c r="AN24" s="56"/>
      <c r="AO24" s="55"/>
      <c r="AQ24" s="56"/>
      <c r="AR24" s="102"/>
      <c r="AS24" s="56"/>
      <c r="AT24" s="56"/>
      <c r="AU24" s="56"/>
      <c r="AV24" s="55"/>
      <c r="AX24" s="56"/>
      <c r="AY24" s="55"/>
      <c r="BA24" s="56"/>
      <c r="BB24" s="102"/>
      <c r="BC24" s="56"/>
      <c r="BD24" s="56"/>
      <c r="BE24" s="56"/>
      <c r="BF24" s="55"/>
      <c r="BH24" s="56"/>
      <c r="BI24" s="55"/>
      <c r="BK24" s="56"/>
      <c r="BL24" s="102"/>
      <c r="BM24" s="56"/>
      <c r="BN24" s="56"/>
      <c r="BO24" s="56"/>
      <c r="BP24" s="55"/>
      <c r="BR24" s="56"/>
      <c r="BS24" s="55"/>
      <c r="BU24" s="56"/>
      <c r="BV24" s="102"/>
      <c r="BW24" s="56"/>
      <c r="BX24" s="56"/>
      <c r="BY24" s="56"/>
      <c r="BZ24" s="55"/>
      <c r="CB24" s="56"/>
      <c r="CC24" s="55"/>
      <c r="CE24" s="56"/>
      <c r="CF24" s="102"/>
      <c r="CG24" s="56"/>
      <c r="CH24" s="56"/>
      <c r="CI24" s="56"/>
      <c r="CJ24" s="55"/>
      <c r="CL24" s="56"/>
      <c r="CM24" s="55"/>
      <c r="CO24" s="56"/>
      <c r="CP24" s="102"/>
      <c r="CQ24" s="56"/>
      <c r="CR24" s="56"/>
      <c r="CS24" s="56"/>
      <c r="CT24" s="55"/>
    </row>
    <row r="25" spans="1:99" ht="12.75">
      <c r="A25" s="10"/>
      <c r="B25" s="50"/>
      <c r="C25" s="4" t="s">
        <v>25</v>
      </c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ht="15" customHeight="1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ht="12.75">
      <c r="A34" s="10"/>
      <c r="B34" s="13"/>
      <c r="C34" s="4"/>
      <c r="D34" s="4"/>
      <c r="E34" s="4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  <row r="511" spans="1:6" ht="12.75">
      <c r="A511" s="1"/>
      <c r="B511" s="13"/>
      <c r="C511" s="4"/>
      <c r="D511" s="4"/>
      <c r="E511" s="4"/>
      <c r="F511" s="5"/>
    </row>
  </sheetData>
  <sheetProtection/>
  <mergeCells count="82">
    <mergeCell ref="CL3:CP3"/>
    <mergeCell ref="CQ3:CR3"/>
    <mergeCell ref="CS3:CU3"/>
    <mergeCell ref="CL4:CM4"/>
    <mergeCell ref="CN4:CO4"/>
    <mergeCell ref="CP4:CP5"/>
    <mergeCell ref="CQ4:CR4"/>
    <mergeCell ref="CU4:CU5"/>
    <mergeCell ref="BR3:BV3"/>
    <mergeCell ref="BW3:BX3"/>
    <mergeCell ref="BY3:CA3"/>
    <mergeCell ref="BR4:BS4"/>
    <mergeCell ref="BT4:BU4"/>
    <mergeCell ref="BV4:BV5"/>
    <mergeCell ref="BW4:BX4"/>
    <mergeCell ref="CA4:CA5"/>
    <mergeCell ref="BH3:BL3"/>
    <mergeCell ref="BM3:BN3"/>
    <mergeCell ref="BO3:BQ3"/>
    <mergeCell ref="BH4:BI4"/>
    <mergeCell ref="BJ4:BK4"/>
    <mergeCell ref="BL4:BL5"/>
    <mergeCell ref="BM4:BN4"/>
    <mergeCell ref="BQ4:BQ5"/>
    <mergeCell ref="AN3:AR3"/>
    <mergeCell ref="AS3:AT3"/>
    <mergeCell ref="AU3:AW3"/>
    <mergeCell ref="AN4:AO4"/>
    <mergeCell ref="AP4:AQ4"/>
    <mergeCell ref="AR4:AR5"/>
    <mergeCell ref="AS4:AT4"/>
    <mergeCell ref="AW4:AW5"/>
    <mergeCell ref="O4:P4"/>
    <mergeCell ref="S4:S5"/>
    <mergeCell ref="A3:A5"/>
    <mergeCell ref="B3:B5"/>
    <mergeCell ref="C3:C5"/>
    <mergeCell ref="D3:D5"/>
    <mergeCell ref="E3:E5"/>
    <mergeCell ref="F3:F5"/>
    <mergeCell ref="C24:H24"/>
    <mergeCell ref="C23:H23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  <mergeCell ref="AD3:AH3"/>
    <mergeCell ref="AI3:AJ3"/>
    <mergeCell ref="AK3:AM3"/>
    <mergeCell ref="AD4:AE4"/>
    <mergeCell ref="AF4:AG4"/>
    <mergeCell ref="AH4:AH5"/>
    <mergeCell ref="AI4:AJ4"/>
    <mergeCell ref="AM4:AM5"/>
    <mergeCell ref="AX3:BB3"/>
    <mergeCell ref="BC3:BD3"/>
    <mergeCell ref="BE3:BG3"/>
    <mergeCell ref="AX4:AY4"/>
    <mergeCell ref="AZ4:BA4"/>
    <mergeCell ref="BB4:BB5"/>
    <mergeCell ref="BC4:BD4"/>
    <mergeCell ref="BG4:BG5"/>
    <mergeCell ref="CB3:CF3"/>
    <mergeCell ref="CG3:CH3"/>
    <mergeCell ref="CI3:CK3"/>
    <mergeCell ref="CB4:CC4"/>
    <mergeCell ref="CD4:CE4"/>
    <mergeCell ref="CF4:CF5"/>
    <mergeCell ref="CG4:CH4"/>
    <mergeCell ref="CK4:CK5"/>
  </mergeCells>
  <printOptions horizontalCentered="1"/>
  <pageMargins left="0.4724409448818898" right="0.1968503937007874" top="0.6299212598425197" bottom="0.1968503937007874" header="0.1968503937007874" footer="0.1968503937007874"/>
  <pageSetup fitToHeight="0" fitToWidth="7" horizontalDpi="600" verticalDpi="600" orientation="landscape" paperSize="9" scale="68" r:id="rId1"/>
  <headerFooter alignWithMargins="0">
    <oddFooter>&amp;R&amp;P</oddFooter>
  </headerFooter>
  <colBreaks count="6" manualBreakCount="6">
    <brk id="14" max="24" man="1"/>
    <brk id="29" max="24" man="1"/>
    <brk id="44" max="24" man="1"/>
    <brk id="59" max="24" man="1"/>
    <brk id="74" max="24" man="1"/>
    <brk id="8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2021-10-01T09:38:46Z</cp:lastPrinted>
  <dcterms:created xsi:type="dcterms:W3CDTF">2006-01-12T09:03:17Z</dcterms:created>
  <dcterms:modified xsi:type="dcterms:W3CDTF">2021-10-01T09:39:36Z</dcterms:modified>
  <cp:category/>
  <cp:version/>
  <cp:contentType/>
  <cp:contentStatus/>
</cp:coreProperties>
</file>